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45" windowWidth="15600" windowHeight="825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Titles" localSheetId="0">COG!$1:$4</definedName>
  </definedNames>
  <calcPr calcId="145621"/>
</workbook>
</file>

<file path=xl/calcChain.xml><?xml version="1.0" encoding="utf-8"?>
<calcChain xmlns="http://schemas.openxmlformats.org/spreadsheetml/2006/main">
  <c r="H40" i="5" l="1"/>
  <c r="E40" i="5"/>
  <c r="H39" i="5"/>
  <c r="E39" i="5"/>
  <c r="H38" i="5"/>
  <c r="E38" i="5"/>
  <c r="H37" i="5"/>
  <c r="H36" i="5" s="1"/>
  <c r="E37" i="5"/>
  <c r="G36" i="5"/>
  <c r="G42" i="5" s="1"/>
  <c r="F36" i="5"/>
  <c r="F42" i="5" s="1"/>
  <c r="E36" i="5"/>
  <c r="E42" i="5" s="1"/>
  <c r="D36" i="5"/>
  <c r="D42" i="5" s="1"/>
  <c r="C36" i="5"/>
  <c r="C42" i="5" s="1"/>
  <c r="H34" i="5"/>
  <c r="E34" i="5"/>
  <c r="H33" i="5"/>
  <c r="E33" i="5"/>
  <c r="H32" i="5"/>
  <c r="E32" i="5"/>
  <c r="H31" i="5"/>
  <c r="E31" i="5"/>
  <c r="H30" i="5"/>
  <c r="E30" i="5"/>
  <c r="H29" i="5"/>
  <c r="E29" i="5"/>
  <c r="H28" i="5"/>
  <c r="E28" i="5"/>
  <c r="H27" i="5"/>
  <c r="E27" i="5"/>
  <c r="H26" i="5"/>
  <c r="E26" i="5"/>
  <c r="H25" i="5"/>
  <c r="G25" i="5"/>
  <c r="F25" i="5"/>
  <c r="E25" i="5"/>
  <c r="D25" i="5"/>
  <c r="C25" i="5"/>
  <c r="H23" i="5"/>
  <c r="E23" i="5"/>
  <c r="H22" i="5"/>
  <c r="E22" i="5"/>
  <c r="H21" i="5"/>
  <c r="E21" i="5"/>
  <c r="H20" i="5"/>
  <c r="E20" i="5"/>
  <c r="H19" i="5"/>
  <c r="E19" i="5"/>
  <c r="H18" i="5"/>
  <c r="H16" i="5" s="1"/>
  <c r="E18" i="5"/>
  <c r="H17" i="5"/>
  <c r="E17" i="5"/>
  <c r="G16" i="5"/>
  <c r="F16" i="5"/>
  <c r="E16" i="5"/>
  <c r="D16" i="5"/>
  <c r="C16" i="5"/>
  <c r="H14" i="5"/>
  <c r="E14" i="5"/>
  <c r="H13" i="5"/>
  <c r="E13" i="5"/>
  <c r="H12" i="5"/>
  <c r="E12" i="5"/>
  <c r="H11" i="5"/>
  <c r="E11" i="5"/>
  <c r="H10" i="5"/>
  <c r="E10" i="5"/>
  <c r="H9" i="5"/>
  <c r="E9" i="5"/>
  <c r="H8" i="5"/>
  <c r="E8" i="5"/>
  <c r="H7" i="5"/>
  <c r="H6" i="5" s="1"/>
  <c r="E7" i="5"/>
  <c r="G6" i="5"/>
  <c r="F6" i="5"/>
  <c r="E6" i="5"/>
  <c r="D6" i="5"/>
  <c r="C6" i="5"/>
  <c r="H42" i="5" l="1"/>
  <c r="H50" i="4"/>
  <c r="E50" i="4"/>
  <c r="H48" i="4"/>
  <c r="E48" i="4"/>
  <c r="H46" i="4"/>
  <c r="E46" i="4"/>
  <c r="H44" i="4"/>
  <c r="E44" i="4"/>
  <c r="H42" i="4"/>
  <c r="E42" i="4"/>
  <c r="H40" i="4"/>
  <c r="E40" i="4"/>
  <c r="H28" i="4"/>
  <c r="E28" i="4"/>
  <c r="E27" i="4"/>
  <c r="H27" i="4" s="1"/>
  <c r="H26" i="4"/>
  <c r="E26" i="4"/>
  <c r="H25" i="4"/>
  <c r="E25" i="4"/>
  <c r="H16" i="4"/>
  <c r="G16" i="4"/>
  <c r="F16" i="4"/>
  <c r="E16" i="4"/>
  <c r="D16" i="4"/>
  <c r="C16" i="4"/>
  <c r="E15" i="4"/>
  <c r="H15" i="4" s="1"/>
  <c r="E14" i="4"/>
  <c r="H14" i="4" s="1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6" i="8" l="1"/>
  <c r="F16" i="8"/>
  <c r="D16" i="8"/>
  <c r="C16" i="8"/>
  <c r="H14" i="8"/>
  <c r="E14" i="8"/>
  <c r="E12" i="8"/>
  <c r="H12" i="8" s="1"/>
  <c r="H10" i="8"/>
  <c r="E10" i="8"/>
  <c r="E8" i="8"/>
  <c r="H8" i="8" s="1"/>
  <c r="H6" i="8"/>
  <c r="E6" i="8"/>
  <c r="E16" i="8" s="1"/>
  <c r="H76" i="6"/>
  <c r="E76" i="6"/>
  <c r="H75" i="6"/>
  <c r="E75" i="6"/>
  <c r="H74" i="6"/>
  <c r="E74" i="6"/>
  <c r="H73" i="6"/>
  <c r="E73" i="6"/>
  <c r="H72" i="6"/>
  <c r="E72" i="6"/>
  <c r="H71" i="6"/>
  <c r="E71" i="6"/>
  <c r="H70" i="6"/>
  <c r="E70" i="6"/>
  <c r="G69" i="6"/>
  <c r="F69" i="6"/>
  <c r="D69" i="6"/>
  <c r="C69" i="6"/>
  <c r="E69" i="6" s="1"/>
  <c r="H69" i="6" s="1"/>
  <c r="H68" i="6"/>
  <c r="E68" i="6"/>
  <c r="H67" i="6"/>
  <c r="E67" i="6"/>
  <c r="H66" i="6"/>
  <c r="E66" i="6"/>
  <c r="G65" i="6"/>
  <c r="F65" i="6"/>
  <c r="D65" i="6"/>
  <c r="C65" i="6"/>
  <c r="E65" i="6" s="1"/>
  <c r="H65" i="6" s="1"/>
  <c r="H64" i="6"/>
  <c r="E64" i="6"/>
  <c r="H63" i="6"/>
  <c r="E63" i="6"/>
  <c r="H62" i="6"/>
  <c r="E62" i="6"/>
  <c r="H61" i="6"/>
  <c r="E61" i="6"/>
  <c r="H60" i="6"/>
  <c r="E60" i="6"/>
  <c r="H59" i="6"/>
  <c r="E59" i="6"/>
  <c r="H58" i="6"/>
  <c r="E58" i="6"/>
  <c r="G57" i="6"/>
  <c r="F57" i="6"/>
  <c r="D57" i="6"/>
  <c r="C57" i="6"/>
  <c r="E57" i="6" s="1"/>
  <c r="H57" i="6" s="1"/>
  <c r="H56" i="6"/>
  <c r="E56" i="6"/>
  <c r="H55" i="6"/>
  <c r="E55" i="6"/>
  <c r="H54" i="6"/>
  <c r="E54" i="6"/>
  <c r="G53" i="6"/>
  <c r="F53" i="6"/>
  <c r="D53" i="6"/>
  <c r="C53" i="6"/>
  <c r="E53" i="6" s="1"/>
  <c r="H53" i="6" s="1"/>
  <c r="H52" i="6"/>
  <c r="E52" i="6"/>
  <c r="H51" i="6"/>
  <c r="E51" i="6"/>
  <c r="H50" i="6"/>
  <c r="E50" i="6"/>
  <c r="H49" i="6"/>
  <c r="E49" i="6"/>
  <c r="H48" i="6"/>
  <c r="E48" i="6"/>
  <c r="H47" i="6"/>
  <c r="E47" i="6"/>
  <c r="H46" i="6"/>
  <c r="E46" i="6"/>
  <c r="H45" i="6"/>
  <c r="E45" i="6"/>
  <c r="H44" i="6"/>
  <c r="E44" i="6"/>
  <c r="G43" i="6"/>
  <c r="F43" i="6"/>
  <c r="D43" i="6"/>
  <c r="C43" i="6"/>
  <c r="E43" i="6" s="1"/>
  <c r="H43" i="6" s="1"/>
  <c r="H42" i="6"/>
  <c r="E42" i="6"/>
  <c r="H41" i="6"/>
  <c r="E41" i="6"/>
  <c r="H40" i="6"/>
  <c r="E40" i="6"/>
  <c r="H39" i="6"/>
  <c r="E39" i="6"/>
  <c r="H38" i="6"/>
  <c r="E38" i="6"/>
  <c r="H37" i="6"/>
  <c r="E37" i="6"/>
  <c r="H36" i="6"/>
  <c r="E36" i="6"/>
  <c r="H35" i="6"/>
  <c r="E35" i="6"/>
  <c r="H34" i="6"/>
  <c r="E34" i="6"/>
  <c r="G33" i="6"/>
  <c r="F33" i="6"/>
  <c r="D33" i="6"/>
  <c r="C33" i="6"/>
  <c r="E33" i="6" s="1"/>
  <c r="H33" i="6" s="1"/>
  <c r="H32" i="6"/>
  <c r="E32" i="6"/>
  <c r="H31" i="6"/>
  <c r="E31" i="6"/>
  <c r="H30" i="6"/>
  <c r="E30" i="6"/>
  <c r="H29" i="6"/>
  <c r="E29" i="6"/>
  <c r="H28" i="6"/>
  <c r="E28" i="6"/>
  <c r="H27" i="6"/>
  <c r="E27" i="6"/>
  <c r="H26" i="6"/>
  <c r="E26" i="6"/>
  <c r="H25" i="6"/>
  <c r="E25" i="6"/>
  <c r="H24" i="6"/>
  <c r="E24" i="6"/>
  <c r="G23" i="6"/>
  <c r="F23" i="6"/>
  <c r="D23" i="6"/>
  <c r="C23" i="6"/>
  <c r="E23" i="6" s="1"/>
  <c r="H23" i="6" s="1"/>
  <c r="H22" i="6"/>
  <c r="E22" i="6"/>
  <c r="H21" i="6"/>
  <c r="E21" i="6"/>
  <c r="H20" i="6"/>
  <c r="E20" i="6"/>
  <c r="H19" i="6"/>
  <c r="E19" i="6"/>
  <c r="H18" i="6"/>
  <c r="E18" i="6"/>
  <c r="H17" i="6"/>
  <c r="E17" i="6"/>
  <c r="H16" i="6"/>
  <c r="E16" i="6"/>
  <c r="H15" i="6"/>
  <c r="E15" i="6"/>
  <c r="H14" i="6"/>
  <c r="E14" i="6"/>
  <c r="G13" i="6"/>
  <c r="F13" i="6"/>
  <c r="D13" i="6"/>
  <c r="C13" i="6"/>
  <c r="E13" i="6" s="1"/>
  <c r="H13" i="6" s="1"/>
  <c r="H12" i="6"/>
  <c r="E12" i="6"/>
  <c r="E11" i="6"/>
  <c r="H11" i="6" s="1"/>
  <c r="H10" i="6"/>
  <c r="E10" i="6"/>
  <c r="E9" i="6"/>
  <c r="H9" i="6" s="1"/>
  <c r="H8" i="6"/>
  <c r="E8" i="6"/>
  <c r="E7" i="6"/>
  <c r="H7" i="6" s="1"/>
  <c r="H6" i="6"/>
  <c r="E6" i="6"/>
  <c r="G5" i="6"/>
  <c r="G77" i="6" s="1"/>
  <c r="F5" i="6"/>
  <c r="F77" i="6" s="1"/>
  <c r="D5" i="6"/>
  <c r="D77" i="6" s="1"/>
  <c r="C5" i="6"/>
  <c r="C77" i="6" s="1"/>
  <c r="H16" i="8" l="1"/>
  <c r="E5" i="6"/>
  <c r="H5" i="6" l="1"/>
  <c r="H77" i="6" s="1"/>
  <c r="E77" i="6"/>
</calcChain>
</file>

<file path=xl/sharedStrings.xml><?xml version="1.0" encoding="utf-8"?>
<sst xmlns="http://schemas.openxmlformats.org/spreadsheetml/2006/main" count="208" uniqueCount="148">
  <si>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</si>
  <si>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</si>
  <si>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</si>
  <si>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</si>
  <si>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</si>
  <si>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</si>
  <si>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</si>
  <si>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</si>
  <si>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</si>
  <si>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</si>
  <si>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</si>
  <si>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</si>
  <si>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</si>
  <si>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</si>
  <si>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</si>
  <si>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</si>
  <si>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</si>
  <si>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</si>
  <si>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</si>
  <si>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</si>
  <si>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</si>
  <si>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</si>
  <si>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</si>
  <si>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</si>
  <si>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</si>
  <si>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</si>
  <si>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</si>
  <si>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</si>
  <si>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</si>
  <si>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</si>
  <si>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</si>
  <si>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</si>
  <si>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</si>
  <si>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</si>
  <si>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</si>
  <si>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</si>
  <si>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</si>
  <si>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</si>
  <si>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</si>
  <si>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</si>
  <si>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</si>
  <si>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</si>
  <si>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</si>
  <si>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</si>
  <si>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</si>
  <si>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</si>
  <si>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</si>
  <si>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</si>
  <si>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</si>
  <si>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</si>
  <si>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</si>
  <si>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</si>
  <si>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</si>
  <si>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</si>
  <si>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</si>
  <si>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</si>
  <si>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</si>
  <si>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</si>
  <si>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</si>
  <si>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</si>
  <si>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</si>
  <si>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</si>
  <si>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</si>
  <si>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</si>
  <si>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</si>
  <si>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</si>
  <si>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</si>
  <si>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</si>
  <si>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</si>
  <si>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</si>
  <si>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</si>
  <si>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</si>
  <si>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</si>
  <si>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</si>
  <si>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</si>
  <si>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</si>
  <si>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</si>
  <si>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</si>
  <si>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</si>
  <si>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</si>
  <si>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</si>
  <si>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</si>
  <si>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</si>
  <si>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</si>
  <si>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</si>
  <si>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</si>
  <si>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</si>
  <si>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</si>
  <si>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</si>
  <si>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</si>
  <si>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</si>
  <si>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</si>
  <si>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</si>
  <si>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</si>
  <si>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</si>
  <si>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</si>
  <si>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</si>
  <si>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</si>
  <si>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</si>
  <si>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</si>
  <si>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</si>
  <si>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</si>
  <si>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</si>
  <si>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</si>
  <si>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</si>
  <si>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</si>
  <si>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</si>
  <si>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</si>
  <si>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</si>
  <si>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</si>
  <si>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</si>
  <si>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</si>
  <si>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</si>
  <si>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</si>
  <si>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</si>
  <si>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</si>
  <si>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</si>
  <si>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</si>
  <si>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</si>
  <si>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</si>
  <si>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</si>
  <si>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</si>
  <si>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</si>
  <si>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</si>
  <si>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</si>
  <si>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</si>
  <si>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</si>
  <si>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</si>
  <si>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OPERACIÓN Y MANTENIMIENTO</t>
  </si>
  <si>
    <t>DIRECCION GENERAL</t>
  </si>
  <si>
    <t>RECURSOS HUMANOS</t>
  </si>
  <si>
    <t>CONTABILIDAD</t>
  </si>
  <si>
    <t>COMERCIALIZACION</t>
  </si>
  <si>
    <t>INFORMATICA</t>
  </si>
  <si>
    <t>SANEAMIENTO</t>
  </si>
  <si>
    <t>COMUNICACIÓN SOCIAL</t>
  </si>
  <si>
    <t>INGENIERIA Y PLANEACION</t>
  </si>
  <si>
    <t>JUNTA MUNICIPAL DE AGUA POTABLE Y ALCANTARILLADO DE CORTAZAR, GTO.
ESTADO ANALÍTICO DEL EJERCICIO DEL PRESUPUESTO DE EGRESOS
Clasificación Funcional (Finalidad y Función)
Del 1 de Enero al AL 30 DE SEPTIEMBRE DEL 2018</t>
  </si>
  <si>
    <t>JUNTA MUNICIPAL DE AGUA POTABLE Y ALCANTARILLADO DE CORTAZAR, GTO.
ESTADO ANALÍTICO DEL EJERCICIO DEL PRESUPUESTO DE EGRESOS
Clasificación Económica (por Tipo de Gasto)
Del 1 de Enero al AL 30 DE SEPTIEMBRE DEL 2018</t>
  </si>
  <si>
    <t>JUNTA MUNICIPAL DE AGUA POTABLE Y ALCANTARILLADO DE CORTAZAR, GTO.
ESTADO ANALÍTICO DEL EJERCICIO DEL PRESUPUESTO DE EGRESOS
Clasificación Administrativa
Del 1 de Enero al AL 30 DE SEPTIEMBRE DEL 2018</t>
  </si>
  <si>
    <t>Gobierno (Federal/Estatal/Municipal) de JUNTA MUNICIPAL DE AGUA POTABLE Y ALCANTARILLADO DE CORTAZAR, GTO.
Estado Analítico del Ejercicio del Presupuesto de Egresos
Clasificación Administrativa
Del 1 de Enero al AL 30 DE SEPTIEMBRE DEL 2018</t>
  </si>
  <si>
    <t>Sector Paraestatal del Gobierno (Federal/Estatal/Municipal) de JUNTA MUNICIPAL DE AGUA POTABLE Y ALCANTARILLADO DE CORTAZAR, GTO.
Estado Analítico del Ejercicio del Presupuesto de Egresos
Clasificación Administrativa
Del 1 de Enero al AL 30 DE SEPTIEMBRE DEL 2018</t>
  </si>
  <si>
    <t>JUNTA MUNICIPAL DE AGUA POTABLE Y ALCANTARILLADO DE CORTAZAR, GTO.
ESTADO ANALÍTICO DEL EJERCICIO DEL PRESUPUESTO DE EGRESOS
Clasificación por Objeto del Gasto (Capítulo y Concepto)
Del 1 de Enero al AL 30 DE SEPTIEMBRE DEL 2018</t>
  </si>
  <si>
    <t>Bajo protesta de decir verdad declaramos que los Estados Financieros y sus notas, son razonablemente correctos y son responsabilidad del emisor.</t>
  </si>
  <si>
    <t>_________________________</t>
  </si>
  <si>
    <t>PRESIDENTE DEL CONSEJO
ING. ALVARO MONROY CORONA</t>
  </si>
  <si>
    <t>TESORERO CONSEJO
PROFR. JAVIER QUINTANA AMOLITOS</t>
  </si>
  <si>
    <t>JEFE DE DEPTO CONTABILIDAD
MARIA DE LA LUZ CARACHEO ACOSTA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</si>
</sst>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6" xfId="0" applyFont="1" applyFill="1" applyBorder="1" applyProtection="1">
      <protection locked="0"/>
    </xf>
    <xf numFmtId="4" fontId="6" fillId="0" borderId="15" xfId="0" applyNumberFormat="1" applyFont="1" applyFill="1" applyBorder="1" applyProtection="1">
      <protection locked="0"/>
    </xf>
    <xf numFmtId="0" fontId="2" fillId="0" borderId="0" xfId="8" applyFont="1" applyAlignment="1" applyProtection="1">
      <alignment vertical="top"/>
    </xf>
    <xf numFmtId="0" fontId="7" fillId="0" borderId="0" xfId="0" applyFont="1" applyProtection="1"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6" fillId="0" borderId="0" xfId="8" applyFont="1" applyAlignment="1" applyProtection="1">
      <alignment horizontal="center" vertical="top"/>
      <protection locked="0"/>
    </xf>
    <xf numFmtId="0" fontId="6" fillId="0" borderId="0" xfId="8" applyFont="1" applyBorder="1" applyAlignment="1" applyProtection="1">
      <alignment horizontal="center" vertical="top" wrapText="1"/>
      <protection locked="0"/>
    </xf>
    <xf numFmtId="0" fontId="6" fillId="0" borderId="0" xfId="8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showGridLines="0" tabSelected="1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7" t="s">
        <v>142</v>
      </c>
      <c r="B1" s="48"/>
      <c r="C1" s="48"/>
      <c r="D1" s="48"/>
      <c r="E1" s="48"/>
      <c r="F1" s="48"/>
      <c r="G1" s="48"/>
      <c r="H1" s="49"/>
    </row>
    <row r="2" spans="1:8" x14ac:dyDescent="0.2">
      <c r="A2" s="52" t="s">
        <v>54</v>
      </c>
      <c r="B2" s="53"/>
      <c r="C2" s="47" t="s">
        <v>60</v>
      </c>
      <c r="D2" s="48"/>
      <c r="E2" s="48"/>
      <c r="F2" s="48"/>
      <c r="G2" s="49"/>
      <c r="H2" s="50" t="s">
        <v>59</v>
      </c>
    </row>
    <row r="3" spans="1:8" ht="24.95" customHeight="1" x14ac:dyDescent="0.2">
      <c r="A3" s="54"/>
      <c r="B3" s="5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1"/>
    </row>
    <row r="4" spans="1:8" x14ac:dyDescent="0.2">
      <c r="A4" s="56"/>
      <c r="B4" s="5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6" t="s">
        <v>61</v>
      </c>
      <c r="B5" s="7"/>
      <c r="C5" s="14">
        <f>SUM(C6:C12)</f>
        <v>22834688</v>
      </c>
      <c r="D5" s="14">
        <f>SUM(D6:D12)</f>
        <v>0</v>
      </c>
      <c r="E5" s="14">
        <f>C5+D5</f>
        <v>22834688</v>
      </c>
      <c r="F5" s="14">
        <f>SUM(F6:F12)</f>
        <v>12279966.09</v>
      </c>
      <c r="G5" s="14">
        <f>SUM(G6:G12)</f>
        <v>12283957.859999999</v>
      </c>
      <c r="H5" s="14">
        <f>E5-F5</f>
        <v>10554721.91</v>
      </c>
    </row>
    <row r="6" spans="1:8" x14ac:dyDescent="0.2">
      <c r="A6" s="5"/>
      <c r="B6" s="11" t="s">
        <v>70</v>
      </c>
      <c r="C6" s="15">
        <v>11399420</v>
      </c>
      <c r="D6" s="15">
        <v>0</v>
      </c>
      <c r="E6" s="15">
        <f t="shared" ref="E6:E69" si="0">C6+D6</f>
        <v>11399420</v>
      </c>
      <c r="F6" s="15">
        <v>7277816.46</v>
      </c>
      <c r="G6" s="15">
        <v>7281808.2300000004</v>
      </c>
      <c r="H6" s="15">
        <f t="shared" ref="H6:H69" si="1">E6-F6</f>
        <v>4121603.54</v>
      </c>
    </row>
    <row r="7" spans="1:8" x14ac:dyDescent="0.2">
      <c r="A7" s="5"/>
      <c r="B7" s="11" t="s">
        <v>71</v>
      </c>
      <c r="C7" s="15">
        <v>936175</v>
      </c>
      <c r="D7" s="15">
        <v>0</v>
      </c>
      <c r="E7" s="15">
        <f t="shared" si="0"/>
        <v>936175</v>
      </c>
      <c r="F7" s="15">
        <v>510513.75</v>
      </c>
      <c r="G7" s="15">
        <v>510513.75</v>
      </c>
      <c r="H7" s="15">
        <f t="shared" si="1"/>
        <v>425661.25</v>
      </c>
    </row>
    <row r="8" spans="1:8" x14ac:dyDescent="0.2">
      <c r="A8" s="5"/>
      <c r="B8" s="11" t="s">
        <v>72</v>
      </c>
      <c r="C8" s="15">
        <v>2516904</v>
      </c>
      <c r="D8" s="15">
        <v>52420.78</v>
      </c>
      <c r="E8" s="15">
        <f t="shared" si="0"/>
        <v>2569324.7799999998</v>
      </c>
      <c r="F8" s="15">
        <v>541873.9</v>
      </c>
      <c r="G8" s="15">
        <v>541873.9</v>
      </c>
      <c r="H8" s="15">
        <f t="shared" si="1"/>
        <v>2027450.88</v>
      </c>
    </row>
    <row r="9" spans="1:8" x14ac:dyDescent="0.2">
      <c r="A9" s="5"/>
      <c r="B9" s="11" t="s">
        <v>35</v>
      </c>
      <c r="C9" s="15">
        <v>2909536</v>
      </c>
      <c r="D9" s="15">
        <v>0</v>
      </c>
      <c r="E9" s="15">
        <f t="shared" si="0"/>
        <v>2909536</v>
      </c>
      <c r="F9" s="15">
        <v>1859336.19</v>
      </c>
      <c r="G9" s="15">
        <v>1859336.19</v>
      </c>
      <c r="H9" s="15">
        <f t="shared" si="1"/>
        <v>1050199.81</v>
      </c>
    </row>
    <row r="10" spans="1:8" x14ac:dyDescent="0.2">
      <c r="A10" s="5"/>
      <c r="B10" s="11" t="s">
        <v>73</v>
      </c>
      <c r="C10" s="15">
        <v>3285929</v>
      </c>
      <c r="D10" s="15">
        <v>113907</v>
      </c>
      <c r="E10" s="15">
        <f t="shared" si="0"/>
        <v>3399836</v>
      </c>
      <c r="F10" s="15">
        <v>2090425.79</v>
      </c>
      <c r="G10" s="15">
        <v>2090425.79</v>
      </c>
      <c r="H10" s="15">
        <f t="shared" si="1"/>
        <v>1309410.21</v>
      </c>
    </row>
    <row r="11" spans="1:8" x14ac:dyDescent="0.2">
      <c r="A11" s="5"/>
      <c r="B11" s="11" t="s">
        <v>36</v>
      </c>
      <c r="C11" s="15">
        <v>1786724</v>
      </c>
      <c r="D11" s="15">
        <v>-166327.78</v>
      </c>
      <c r="E11" s="15">
        <f t="shared" si="0"/>
        <v>1620396.22</v>
      </c>
      <c r="F11" s="15">
        <v>0</v>
      </c>
      <c r="G11" s="15">
        <v>0</v>
      </c>
      <c r="H11" s="15">
        <f t="shared" si="1"/>
        <v>1620396.22</v>
      </c>
    </row>
    <row r="12" spans="1:8" x14ac:dyDescent="0.2">
      <c r="A12" s="5"/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6" t="s">
        <v>62</v>
      </c>
      <c r="B13" s="7"/>
      <c r="C13" s="15">
        <f>SUM(C14:C22)</f>
        <v>6590564</v>
      </c>
      <c r="D13" s="15">
        <f>SUM(D14:D22)</f>
        <v>107004.32999999999</v>
      </c>
      <c r="E13" s="15">
        <f t="shared" si="0"/>
        <v>6697568.3300000001</v>
      </c>
      <c r="F13" s="15">
        <f>SUM(F14:F22)</f>
        <v>4723638.59</v>
      </c>
      <c r="G13" s="15">
        <f>SUM(G14:G22)</f>
        <v>4722858.59</v>
      </c>
      <c r="H13" s="15">
        <f t="shared" si="1"/>
        <v>1973929.7400000002</v>
      </c>
    </row>
    <row r="14" spans="1:8" x14ac:dyDescent="0.2">
      <c r="A14" s="5"/>
      <c r="B14" s="11" t="s">
        <v>75</v>
      </c>
      <c r="C14" s="15">
        <v>467964</v>
      </c>
      <c r="D14" s="15">
        <v>52576.31</v>
      </c>
      <c r="E14" s="15">
        <f t="shared" si="0"/>
        <v>520540.31</v>
      </c>
      <c r="F14" s="15">
        <v>274201.05</v>
      </c>
      <c r="G14" s="15">
        <v>274201.05</v>
      </c>
      <c r="H14" s="15">
        <f t="shared" si="1"/>
        <v>246339.26</v>
      </c>
    </row>
    <row r="15" spans="1:8" x14ac:dyDescent="0.2">
      <c r="A15" s="5"/>
      <c r="B15" s="11" t="s">
        <v>76</v>
      </c>
      <c r="C15" s="15">
        <v>74020</v>
      </c>
      <c r="D15" s="15">
        <v>22453</v>
      </c>
      <c r="E15" s="15">
        <f t="shared" si="0"/>
        <v>96473</v>
      </c>
      <c r="F15" s="15">
        <v>64938.61</v>
      </c>
      <c r="G15" s="15">
        <v>64158.61</v>
      </c>
      <c r="H15" s="15">
        <f t="shared" si="1"/>
        <v>31534.39</v>
      </c>
    </row>
    <row r="16" spans="1:8" x14ac:dyDescent="0.2">
      <c r="A16" s="5"/>
      <c r="B16" s="11" t="s">
        <v>77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5"/>
      <c r="B17" s="11" t="s">
        <v>78</v>
      </c>
      <c r="C17" s="15">
        <v>3405864</v>
      </c>
      <c r="D17" s="15">
        <v>-49681.98</v>
      </c>
      <c r="E17" s="15">
        <f t="shared" si="0"/>
        <v>3356182.02</v>
      </c>
      <c r="F17" s="15">
        <v>2643424.5699999998</v>
      </c>
      <c r="G17" s="15">
        <v>2643424.5699999998</v>
      </c>
      <c r="H17" s="15">
        <f t="shared" si="1"/>
        <v>712757.45000000019</v>
      </c>
    </row>
    <row r="18" spans="1:8" x14ac:dyDescent="0.2">
      <c r="A18" s="5"/>
      <c r="B18" s="11" t="s">
        <v>79</v>
      </c>
      <c r="C18" s="15">
        <v>1225615</v>
      </c>
      <c r="D18" s="15">
        <v>0</v>
      </c>
      <c r="E18" s="15">
        <f t="shared" si="0"/>
        <v>1225615</v>
      </c>
      <c r="F18" s="15">
        <v>686349</v>
      </c>
      <c r="G18" s="15">
        <v>686349</v>
      </c>
      <c r="H18" s="15">
        <f t="shared" si="1"/>
        <v>539266</v>
      </c>
    </row>
    <row r="19" spans="1:8" x14ac:dyDescent="0.2">
      <c r="A19" s="5"/>
      <c r="B19" s="11" t="s">
        <v>80</v>
      </c>
      <c r="C19" s="15">
        <v>812965</v>
      </c>
      <c r="D19" s="15">
        <v>59000</v>
      </c>
      <c r="E19" s="15">
        <f t="shared" si="0"/>
        <v>871965</v>
      </c>
      <c r="F19" s="15">
        <v>688874.91</v>
      </c>
      <c r="G19" s="15">
        <v>688874.91</v>
      </c>
      <c r="H19" s="15">
        <f t="shared" si="1"/>
        <v>183090.08999999997</v>
      </c>
    </row>
    <row r="20" spans="1:8" x14ac:dyDescent="0.2">
      <c r="A20" s="5"/>
      <c r="B20" s="11" t="s">
        <v>81</v>
      </c>
      <c r="C20" s="15">
        <v>470294</v>
      </c>
      <c r="D20" s="15">
        <v>22657</v>
      </c>
      <c r="E20" s="15">
        <f t="shared" si="0"/>
        <v>492951</v>
      </c>
      <c r="F20" s="15">
        <v>295139.32</v>
      </c>
      <c r="G20" s="15">
        <v>295139.32</v>
      </c>
      <c r="H20" s="15">
        <f t="shared" si="1"/>
        <v>197811.68</v>
      </c>
    </row>
    <row r="21" spans="1:8" x14ac:dyDescent="0.2">
      <c r="A21" s="5"/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5"/>
      <c r="B22" s="11" t="s">
        <v>83</v>
      </c>
      <c r="C22" s="15">
        <v>133842</v>
      </c>
      <c r="D22" s="15">
        <v>0</v>
      </c>
      <c r="E22" s="15">
        <f t="shared" si="0"/>
        <v>133842</v>
      </c>
      <c r="F22" s="15">
        <v>70711.13</v>
      </c>
      <c r="G22" s="15">
        <v>70711.13</v>
      </c>
      <c r="H22" s="15">
        <f t="shared" si="1"/>
        <v>63130.869999999995</v>
      </c>
    </row>
    <row r="23" spans="1:8" x14ac:dyDescent="0.2">
      <c r="A23" s="46" t="s">
        <v>63</v>
      </c>
      <c r="B23" s="7"/>
      <c r="C23" s="15">
        <f>SUM(C24:C32)</f>
        <v>15669936</v>
      </c>
      <c r="D23" s="15">
        <f>SUM(D24:D32)</f>
        <v>144628.97999999998</v>
      </c>
      <c r="E23" s="15">
        <f t="shared" si="0"/>
        <v>15814564.98</v>
      </c>
      <c r="F23" s="15">
        <f>SUM(F24:F32)</f>
        <v>11553463.209999999</v>
      </c>
      <c r="G23" s="15">
        <f>SUM(G24:G32)</f>
        <v>11553463.209999999</v>
      </c>
      <c r="H23" s="15">
        <f t="shared" si="1"/>
        <v>4261101.7700000014</v>
      </c>
    </row>
    <row r="24" spans="1:8" x14ac:dyDescent="0.2">
      <c r="A24" s="5"/>
      <c r="B24" s="11" t="s">
        <v>84</v>
      </c>
      <c r="C24" s="15">
        <v>7405232</v>
      </c>
      <c r="D24" s="15">
        <v>-188310.39999999999</v>
      </c>
      <c r="E24" s="15">
        <f t="shared" si="0"/>
        <v>7216921.5999999996</v>
      </c>
      <c r="F24" s="15">
        <v>5185965.75</v>
      </c>
      <c r="G24" s="15">
        <v>5185965.75</v>
      </c>
      <c r="H24" s="15">
        <f t="shared" si="1"/>
        <v>2030955.8499999996</v>
      </c>
    </row>
    <row r="25" spans="1:8" x14ac:dyDescent="0.2">
      <c r="A25" s="5"/>
      <c r="B25" s="11" t="s">
        <v>85</v>
      </c>
      <c r="C25" s="15">
        <v>17000</v>
      </c>
      <c r="D25" s="15">
        <v>0</v>
      </c>
      <c r="E25" s="15">
        <f t="shared" si="0"/>
        <v>17000</v>
      </c>
      <c r="F25" s="15">
        <v>5603.45</v>
      </c>
      <c r="G25" s="15">
        <v>5603.45</v>
      </c>
      <c r="H25" s="15">
        <f t="shared" si="1"/>
        <v>11396.55</v>
      </c>
    </row>
    <row r="26" spans="1:8" x14ac:dyDescent="0.2">
      <c r="A26" s="5"/>
      <c r="B26" s="11" t="s">
        <v>86</v>
      </c>
      <c r="C26" s="15">
        <v>1897227</v>
      </c>
      <c r="D26" s="15">
        <v>211810.4</v>
      </c>
      <c r="E26" s="15">
        <f t="shared" si="0"/>
        <v>2109037.4</v>
      </c>
      <c r="F26" s="15">
        <v>1838484.34</v>
      </c>
      <c r="G26" s="15">
        <v>1838484.34</v>
      </c>
      <c r="H26" s="15">
        <f t="shared" si="1"/>
        <v>270553.05999999982</v>
      </c>
    </row>
    <row r="27" spans="1:8" x14ac:dyDescent="0.2">
      <c r="A27" s="5"/>
      <c r="B27" s="11" t="s">
        <v>87</v>
      </c>
      <c r="C27" s="15">
        <v>722672</v>
      </c>
      <c r="D27" s="15">
        <v>16108.98</v>
      </c>
      <c r="E27" s="15">
        <f t="shared" si="0"/>
        <v>738780.98</v>
      </c>
      <c r="F27" s="15">
        <v>546742.55000000005</v>
      </c>
      <c r="G27" s="15">
        <v>546742.55000000005</v>
      </c>
      <c r="H27" s="15">
        <f t="shared" si="1"/>
        <v>192038.42999999993</v>
      </c>
    </row>
    <row r="28" spans="1:8" x14ac:dyDescent="0.2">
      <c r="A28" s="5"/>
      <c r="B28" s="11" t="s">
        <v>88</v>
      </c>
      <c r="C28" s="15">
        <v>2630025</v>
      </c>
      <c r="D28" s="15">
        <v>32915</v>
      </c>
      <c r="E28" s="15">
        <f t="shared" si="0"/>
        <v>2662940</v>
      </c>
      <c r="F28" s="15">
        <v>2131325.4700000002</v>
      </c>
      <c r="G28" s="15">
        <v>2131325.4700000002</v>
      </c>
      <c r="H28" s="15">
        <f t="shared" si="1"/>
        <v>531614.5299999998</v>
      </c>
    </row>
    <row r="29" spans="1:8" x14ac:dyDescent="0.2">
      <c r="A29" s="5"/>
      <c r="B29" s="11" t="s">
        <v>89</v>
      </c>
      <c r="C29" s="15">
        <v>224000</v>
      </c>
      <c r="D29" s="15">
        <v>0</v>
      </c>
      <c r="E29" s="15">
        <f t="shared" si="0"/>
        <v>224000</v>
      </c>
      <c r="F29" s="15">
        <v>66614.12</v>
      </c>
      <c r="G29" s="15">
        <v>66614.12</v>
      </c>
      <c r="H29" s="15">
        <f t="shared" si="1"/>
        <v>157385.88</v>
      </c>
    </row>
    <row r="30" spans="1:8" x14ac:dyDescent="0.2">
      <c r="A30" s="5"/>
      <c r="B30" s="11" t="s">
        <v>90</v>
      </c>
      <c r="C30" s="15">
        <v>39600</v>
      </c>
      <c r="D30" s="15">
        <v>62757</v>
      </c>
      <c r="E30" s="15">
        <f t="shared" si="0"/>
        <v>102357</v>
      </c>
      <c r="F30" s="15">
        <v>45825.78</v>
      </c>
      <c r="G30" s="15">
        <v>45825.78</v>
      </c>
      <c r="H30" s="15">
        <f t="shared" si="1"/>
        <v>56531.22</v>
      </c>
    </row>
    <row r="31" spans="1:8" x14ac:dyDescent="0.2">
      <c r="A31" s="5"/>
      <c r="B31" s="11" t="s">
        <v>91</v>
      </c>
      <c r="C31" s="15">
        <v>136000</v>
      </c>
      <c r="D31" s="15">
        <v>-2895</v>
      </c>
      <c r="E31" s="15">
        <f t="shared" si="0"/>
        <v>133105</v>
      </c>
      <c r="F31" s="15">
        <v>57952.51</v>
      </c>
      <c r="G31" s="15">
        <v>57952.51</v>
      </c>
      <c r="H31" s="15">
        <f t="shared" si="1"/>
        <v>75152.489999999991</v>
      </c>
    </row>
    <row r="32" spans="1:8" x14ac:dyDescent="0.2">
      <c r="A32" s="5"/>
      <c r="B32" s="11" t="s">
        <v>19</v>
      </c>
      <c r="C32" s="15">
        <v>2598180</v>
      </c>
      <c r="D32" s="15">
        <v>12243</v>
      </c>
      <c r="E32" s="15">
        <f t="shared" si="0"/>
        <v>2610423</v>
      </c>
      <c r="F32" s="15">
        <v>1674949.24</v>
      </c>
      <c r="G32" s="15">
        <v>1674949.24</v>
      </c>
      <c r="H32" s="15">
        <f t="shared" si="1"/>
        <v>935473.76</v>
      </c>
    </row>
    <row r="33" spans="1:8" x14ac:dyDescent="0.2">
      <c r="A33" s="46" t="s">
        <v>64</v>
      </c>
      <c r="B33" s="7"/>
      <c r="C33" s="15">
        <f>SUM(C34:C42)</f>
        <v>49800</v>
      </c>
      <c r="D33" s="15">
        <f>SUM(D34:D42)</f>
        <v>0</v>
      </c>
      <c r="E33" s="15">
        <f t="shared" si="0"/>
        <v>49800</v>
      </c>
      <c r="F33" s="15">
        <f>SUM(F34:F42)</f>
        <v>11726.34</v>
      </c>
      <c r="G33" s="15">
        <f>SUM(G34:G42)</f>
        <v>11726.34</v>
      </c>
      <c r="H33" s="15">
        <f t="shared" si="1"/>
        <v>38073.660000000003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5"/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5"/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5"/>
      <c r="B37" s="11" t="s">
        <v>95</v>
      </c>
      <c r="C37" s="15">
        <v>49800</v>
      </c>
      <c r="D37" s="15">
        <v>0</v>
      </c>
      <c r="E37" s="15">
        <f t="shared" si="0"/>
        <v>49800</v>
      </c>
      <c r="F37" s="15">
        <v>11726.34</v>
      </c>
      <c r="G37" s="15">
        <v>11726.34</v>
      </c>
      <c r="H37" s="15">
        <f t="shared" si="1"/>
        <v>38073.660000000003</v>
      </c>
    </row>
    <row r="38" spans="1:8" x14ac:dyDescent="0.2">
      <c r="A38" s="5"/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5"/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6" t="s">
        <v>65</v>
      </c>
      <c r="B43" s="7"/>
      <c r="C43" s="15">
        <f>SUM(C44:C52)</f>
        <v>897177</v>
      </c>
      <c r="D43" s="15">
        <f>SUM(D44:D52)</f>
        <v>933888.52</v>
      </c>
      <c r="E43" s="15">
        <f t="shared" si="0"/>
        <v>1831065.52</v>
      </c>
      <c r="F43" s="15">
        <f>SUM(F44:F52)</f>
        <v>1085788.98</v>
      </c>
      <c r="G43" s="15">
        <f>SUM(G44:G52)</f>
        <v>1085788.98</v>
      </c>
      <c r="H43" s="15">
        <f t="shared" si="1"/>
        <v>745276.54</v>
      </c>
    </row>
    <row r="44" spans="1:8" x14ac:dyDescent="0.2">
      <c r="A44" s="5"/>
      <c r="B44" s="11" t="s">
        <v>99</v>
      </c>
      <c r="C44" s="15">
        <v>537740</v>
      </c>
      <c r="D44" s="15">
        <v>-103896.62</v>
      </c>
      <c r="E44" s="15">
        <f t="shared" si="0"/>
        <v>433843.38</v>
      </c>
      <c r="F44" s="15">
        <v>116147.1</v>
      </c>
      <c r="G44" s="15">
        <v>116147.1</v>
      </c>
      <c r="H44" s="15">
        <f t="shared" si="1"/>
        <v>317696.28000000003</v>
      </c>
    </row>
    <row r="45" spans="1:8" x14ac:dyDescent="0.2">
      <c r="A45" s="5"/>
      <c r="B45" s="11" t="s">
        <v>100</v>
      </c>
      <c r="C45" s="15">
        <v>11780</v>
      </c>
      <c r="D45" s="15">
        <v>30971.67</v>
      </c>
      <c r="E45" s="15">
        <f t="shared" si="0"/>
        <v>42751.67</v>
      </c>
      <c r="F45" s="15">
        <v>36446.410000000003</v>
      </c>
      <c r="G45" s="15">
        <v>36446.410000000003</v>
      </c>
      <c r="H45" s="15">
        <f t="shared" si="1"/>
        <v>6305.2599999999948</v>
      </c>
    </row>
    <row r="46" spans="1:8" x14ac:dyDescent="0.2">
      <c r="A46" s="5"/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5"/>
      <c r="B47" s="11" t="s">
        <v>102</v>
      </c>
      <c r="C47" s="15">
        <v>60000</v>
      </c>
      <c r="D47" s="15">
        <v>570000</v>
      </c>
      <c r="E47" s="15">
        <f t="shared" si="0"/>
        <v>630000</v>
      </c>
      <c r="F47" s="15">
        <v>569051.73</v>
      </c>
      <c r="G47" s="15">
        <v>569051.73</v>
      </c>
      <c r="H47" s="15">
        <f t="shared" si="1"/>
        <v>60948.270000000019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5"/>
      <c r="B49" s="11" t="s">
        <v>104</v>
      </c>
      <c r="C49" s="15">
        <v>121104</v>
      </c>
      <c r="D49" s="15">
        <v>436813.47</v>
      </c>
      <c r="E49" s="15">
        <f t="shared" si="0"/>
        <v>557917.47</v>
      </c>
      <c r="F49" s="15">
        <v>301832.14</v>
      </c>
      <c r="G49" s="15">
        <v>301832.14</v>
      </c>
      <c r="H49" s="15">
        <f t="shared" si="1"/>
        <v>256085.32999999996</v>
      </c>
    </row>
    <row r="50" spans="1:8" x14ac:dyDescent="0.2">
      <c r="A50" s="5"/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5"/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5"/>
      <c r="B52" s="11" t="s">
        <v>107</v>
      </c>
      <c r="C52" s="15">
        <v>166553</v>
      </c>
      <c r="D52" s="15">
        <v>0</v>
      </c>
      <c r="E52" s="15">
        <f t="shared" si="0"/>
        <v>166553</v>
      </c>
      <c r="F52" s="15">
        <v>62311.6</v>
      </c>
      <c r="G52" s="15">
        <v>62311.6</v>
      </c>
      <c r="H52" s="15">
        <f t="shared" si="1"/>
        <v>104241.4</v>
      </c>
    </row>
    <row r="53" spans="1:8" x14ac:dyDescent="0.2">
      <c r="A53" s="46" t="s">
        <v>66</v>
      </c>
      <c r="B53" s="7"/>
      <c r="C53" s="15">
        <f>SUM(C54:C56)</f>
        <v>17997411</v>
      </c>
      <c r="D53" s="15">
        <f>SUM(D54:D56)</f>
        <v>1942985.71</v>
      </c>
      <c r="E53" s="15">
        <f t="shared" si="0"/>
        <v>19940396.710000001</v>
      </c>
      <c r="F53" s="15">
        <f>SUM(F54:F56)</f>
        <v>5704613.3700000001</v>
      </c>
      <c r="G53" s="15">
        <f>SUM(G54:G56)</f>
        <v>5704613.3700000001</v>
      </c>
      <c r="H53" s="15">
        <f t="shared" si="1"/>
        <v>14235783.34</v>
      </c>
    </row>
    <row r="54" spans="1:8" x14ac:dyDescent="0.2">
      <c r="A54" s="5"/>
      <c r="B54" s="11" t="s">
        <v>108</v>
      </c>
      <c r="C54" s="15">
        <v>17037411</v>
      </c>
      <c r="D54" s="15">
        <v>502826.58</v>
      </c>
      <c r="E54" s="15">
        <f t="shared" si="0"/>
        <v>17540237.579999998</v>
      </c>
      <c r="F54" s="15">
        <v>4813423.33</v>
      </c>
      <c r="G54" s="15">
        <v>4813423.33</v>
      </c>
      <c r="H54" s="15">
        <f t="shared" si="1"/>
        <v>12726814.249999998</v>
      </c>
    </row>
    <row r="55" spans="1:8" x14ac:dyDescent="0.2">
      <c r="A55" s="5"/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5"/>
      <c r="B56" s="11" t="s">
        <v>110</v>
      </c>
      <c r="C56" s="15">
        <v>960000</v>
      </c>
      <c r="D56" s="15">
        <v>1440159.13</v>
      </c>
      <c r="E56" s="15">
        <f t="shared" si="0"/>
        <v>2400159.13</v>
      </c>
      <c r="F56" s="15">
        <v>891190.04</v>
      </c>
      <c r="G56" s="15">
        <v>891190.04</v>
      </c>
      <c r="H56" s="15">
        <f t="shared" si="1"/>
        <v>1508969.0899999999</v>
      </c>
    </row>
    <row r="57" spans="1:8" x14ac:dyDescent="0.2">
      <c r="A57" s="46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5"/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6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5"/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5"/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5"/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6" t="s">
        <v>69</v>
      </c>
      <c r="B69" s="7"/>
      <c r="C69" s="15">
        <f>SUM(C70:C76)</f>
        <v>1500000</v>
      </c>
      <c r="D69" s="15">
        <f>SUM(D70:D76)</f>
        <v>-276500</v>
      </c>
      <c r="E69" s="15">
        <f t="shared" si="0"/>
        <v>1223500</v>
      </c>
      <c r="F69" s="15">
        <f>SUM(F70:F76)</f>
        <v>0</v>
      </c>
      <c r="G69" s="15">
        <f>SUM(G70:G76)</f>
        <v>0</v>
      </c>
      <c r="H69" s="15">
        <f t="shared" si="1"/>
        <v>1223500</v>
      </c>
    </row>
    <row r="70" spans="1:8" x14ac:dyDescent="0.2">
      <c r="A70" s="5"/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5"/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5"/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5"/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5"/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5"/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6"/>
      <c r="B76" s="12" t="s">
        <v>124</v>
      </c>
      <c r="C76" s="16">
        <v>1500000</v>
      </c>
      <c r="D76" s="16">
        <v>-276500</v>
      </c>
      <c r="E76" s="16">
        <f t="shared" si="2"/>
        <v>1223500</v>
      </c>
      <c r="F76" s="16">
        <v>0</v>
      </c>
      <c r="G76" s="16">
        <v>0</v>
      </c>
      <c r="H76" s="16">
        <f t="shared" si="3"/>
        <v>1223500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65539576</v>
      </c>
      <c r="D77" s="17">
        <f t="shared" si="4"/>
        <v>2852007.54</v>
      </c>
      <c r="E77" s="17">
        <f t="shared" si="4"/>
        <v>68391583.540000007</v>
      </c>
      <c r="F77" s="17">
        <f t="shared" si="4"/>
        <v>35359196.579999998</v>
      </c>
      <c r="G77" s="17">
        <f t="shared" si="4"/>
        <v>35362408.349999994</v>
      </c>
      <c r="H77" s="17">
        <f t="shared" si="4"/>
        <v>33032386.960000001</v>
      </c>
    </row>
    <row r="79" spans="1:8" x14ac:dyDescent="0.2">
      <c r="A79" s="63" t="s">
        <v>143</v>
      </c>
    </row>
    <row r="82" spans="2:8" s="64" customFormat="1" x14ac:dyDescent="0.2">
      <c r="B82" s="65" t="s">
        <v>144</v>
      </c>
      <c r="D82" s="66" t="s">
        <v>144</v>
      </c>
      <c r="E82" s="66"/>
      <c r="G82" s="66" t="s">
        <v>144</v>
      </c>
      <c r="H82" s="66"/>
    </row>
    <row r="83" spans="2:8" s="64" customFormat="1" ht="22.5" x14ac:dyDescent="0.2">
      <c r="B83" s="67" t="s">
        <v>145</v>
      </c>
      <c r="D83" s="68" t="s">
        <v>146</v>
      </c>
      <c r="E83" s="68"/>
      <c r="G83" s="68" t="s">
        <v>147</v>
      </c>
      <c r="H83" s="68"/>
    </row>
    <row r="84" spans="2:8" s="64" customFormat="1" x14ac:dyDescent="0.2"/>
  </sheetData>
  <sheetProtection formatCells="0" formatColumns="0" formatRows="0" autoFilter="0"/>
  <mergeCells count="8">
    <mergeCell ref="D83:E83"/>
    <mergeCell ref="G83:H83"/>
    <mergeCell ref="A1:H1"/>
    <mergeCell ref="C2:G2"/>
    <mergeCell ref="H2:H3"/>
    <mergeCell ref="A2:B4"/>
    <mergeCell ref="D82:E82"/>
    <mergeCell ref="G82:H8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workbookViewId="0">
      <selection activeCell="A2" sqref="A2:B4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7" t="s">
        <v>138</v>
      </c>
      <c r="B1" s="48"/>
      <c r="C1" s="48"/>
      <c r="D1" s="48"/>
      <c r="E1" s="48"/>
      <c r="F1" s="48"/>
      <c r="G1" s="48"/>
      <c r="H1" s="49"/>
    </row>
    <row r="2" spans="1:8" x14ac:dyDescent="0.2">
      <c r="A2" s="52" t="s">
        <v>54</v>
      </c>
      <c r="B2" s="53"/>
      <c r="C2" s="47" t="s">
        <v>60</v>
      </c>
      <c r="D2" s="48"/>
      <c r="E2" s="48"/>
      <c r="F2" s="48"/>
      <c r="G2" s="49"/>
      <c r="H2" s="50" t="s">
        <v>59</v>
      </c>
    </row>
    <row r="3" spans="1:8" ht="24.95" customHeight="1" x14ac:dyDescent="0.2">
      <c r="A3" s="54"/>
      <c r="B3" s="5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1"/>
    </row>
    <row r="4" spans="1:8" x14ac:dyDescent="0.2">
      <c r="A4" s="56"/>
      <c r="B4" s="5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8">
        <v>45144988</v>
      </c>
      <c r="D6" s="58">
        <v>251633.31</v>
      </c>
      <c r="E6" s="58">
        <f>C6+D6</f>
        <v>45396621.310000002</v>
      </c>
      <c r="F6" s="58">
        <v>28568794.23</v>
      </c>
      <c r="G6" s="58">
        <v>28572006</v>
      </c>
      <c r="H6" s="58">
        <f>E6-F6</f>
        <v>16827827.080000002</v>
      </c>
    </row>
    <row r="7" spans="1:8" x14ac:dyDescent="0.2">
      <c r="A7" s="5"/>
      <c r="B7" s="18"/>
      <c r="C7" s="58"/>
      <c r="D7" s="58"/>
      <c r="E7" s="58"/>
      <c r="F7" s="58"/>
      <c r="G7" s="58"/>
      <c r="H7" s="58"/>
    </row>
    <row r="8" spans="1:8" x14ac:dyDescent="0.2">
      <c r="A8" s="5"/>
      <c r="B8" s="18" t="s">
        <v>1</v>
      </c>
      <c r="C8" s="58">
        <v>18894588</v>
      </c>
      <c r="D8" s="58">
        <v>2876874.23</v>
      </c>
      <c r="E8" s="58">
        <f>C8+D8</f>
        <v>21771462.23</v>
      </c>
      <c r="F8" s="58">
        <v>6790402.3499999996</v>
      </c>
      <c r="G8" s="58">
        <v>6790402.3499999996</v>
      </c>
      <c r="H8" s="58">
        <f>E8-F8</f>
        <v>14981059.880000001</v>
      </c>
    </row>
    <row r="9" spans="1:8" x14ac:dyDescent="0.2">
      <c r="A9" s="5"/>
      <c r="B9" s="18"/>
      <c r="C9" s="58"/>
      <c r="D9" s="58"/>
      <c r="E9" s="58"/>
      <c r="F9" s="58"/>
      <c r="G9" s="58"/>
      <c r="H9" s="58"/>
    </row>
    <row r="10" spans="1:8" x14ac:dyDescent="0.2">
      <c r="A10" s="5"/>
      <c r="B10" s="18" t="s">
        <v>2</v>
      </c>
      <c r="C10" s="58">
        <v>1500000</v>
      </c>
      <c r="D10" s="58">
        <v>-276500</v>
      </c>
      <c r="E10" s="58">
        <f>C10+D10</f>
        <v>1223500</v>
      </c>
      <c r="F10" s="58">
        <v>0</v>
      </c>
      <c r="G10" s="58">
        <v>0</v>
      </c>
      <c r="H10" s="58">
        <f>E10-F10</f>
        <v>1223500</v>
      </c>
    </row>
    <row r="11" spans="1:8" x14ac:dyDescent="0.2">
      <c r="A11" s="5"/>
      <c r="B11" s="18"/>
      <c r="C11" s="58"/>
      <c r="D11" s="58"/>
      <c r="E11" s="58"/>
      <c r="F11" s="58"/>
      <c r="G11" s="58"/>
      <c r="H11" s="58"/>
    </row>
    <row r="12" spans="1:8" x14ac:dyDescent="0.2">
      <c r="A12" s="5"/>
      <c r="B12" s="18" t="s">
        <v>41</v>
      </c>
      <c r="C12" s="58">
        <v>0</v>
      </c>
      <c r="D12" s="58">
        <v>0</v>
      </c>
      <c r="E12" s="58">
        <f>C12+D12</f>
        <v>0</v>
      </c>
      <c r="F12" s="58">
        <v>0</v>
      </c>
      <c r="G12" s="58">
        <v>0</v>
      </c>
      <c r="H12" s="58">
        <f>E12-F12</f>
        <v>0</v>
      </c>
    </row>
    <row r="13" spans="1:8" x14ac:dyDescent="0.2">
      <c r="A13" s="5"/>
      <c r="B13" s="18"/>
      <c r="C13" s="58"/>
      <c r="D13" s="58"/>
      <c r="E13" s="58"/>
      <c r="F13" s="58"/>
      <c r="G13" s="58"/>
      <c r="H13" s="58"/>
    </row>
    <row r="14" spans="1:8" x14ac:dyDescent="0.2">
      <c r="A14" s="5"/>
      <c r="B14" s="18" t="s">
        <v>38</v>
      </c>
      <c r="C14" s="58">
        <v>0</v>
      </c>
      <c r="D14" s="58">
        <v>0</v>
      </c>
      <c r="E14" s="58">
        <f>C14+D14</f>
        <v>0</v>
      </c>
      <c r="F14" s="58">
        <v>0</v>
      </c>
      <c r="G14" s="58">
        <v>0</v>
      </c>
      <c r="H14" s="58">
        <f>E14-F14</f>
        <v>0</v>
      </c>
    </row>
    <row r="15" spans="1:8" x14ac:dyDescent="0.2">
      <c r="A15" s="6"/>
      <c r="B15" s="19"/>
      <c r="C15" s="59"/>
      <c r="D15" s="59"/>
      <c r="E15" s="59"/>
      <c r="F15" s="59"/>
      <c r="G15" s="59"/>
      <c r="H15" s="59"/>
    </row>
    <row r="16" spans="1:8" x14ac:dyDescent="0.2">
      <c r="A16" s="20"/>
      <c r="B16" s="13" t="s">
        <v>53</v>
      </c>
      <c r="C16" s="17">
        <f>SUM(C6+C8+C10+C12+C14)</f>
        <v>65539576</v>
      </c>
      <c r="D16" s="17">
        <f>SUM(D6+D8+D10+D12+D14)</f>
        <v>2852007.54</v>
      </c>
      <c r="E16" s="17">
        <f>SUM(E6+E8+E10+E12+E14)</f>
        <v>68391583.540000007</v>
      </c>
      <c r="F16" s="17">
        <f t="shared" ref="F16:H16" si="0">SUM(F6+F8+F10+F12+F14)</f>
        <v>35359196.579999998</v>
      </c>
      <c r="G16" s="17">
        <f t="shared" si="0"/>
        <v>35362408.350000001</v>
      </c>
      <c r="H16" s="17">
        <f t="shared" si="0"/>
        <v>33032386.960000001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opLeftCell="A10" workbookViewId="0">
      <selection activeCell="A34" sqref="A34:B36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47" t="s">
        <v>139</v>
      </c>
      <c r="B1" s="48"/>
      <c r="C1" s="48"/>
      <c r="D1" s="48"/>
      <c r="E1" s="48"/>
      <c r="F1" s="48"/>
      <c r="G1" s="48"/>
      <c r="H1" s="49"/>
    </row>
    <row r="2" spans="1:8" x14ac:dyDescent="0.2">
      <c r="B2" s="25"/>
      <c r="C2" s="25"/>
      <c r="D2" s="25"/>
      <c r="E2" s="25"/>
      <c r="F2" s="25"/>
      <c r="G2" s="25"/>
      <c r="H2" s="25"/>
    </row>
    <row r="3" spans="1:8" x14ac:dyDescent="0.2">
      <c r="A3" s="52" t="s">
        <v>54</v>
      </c>
      <c r="B3" s="53"/>
      <c r="C3" s="47" t="s">
        <v>60</v>
      </c>
      <c r="D3" s="48"/>
      <c r="E3" s="48"/>
      <c r="F3" s="48"/>
      <c r="G3" s="49"/>
      <c r="H3" s="50" t="s">
        <v>59</v>
      </c>
    </row>
    <row r="4" spans="1:8" ht="24.95" customHeight="1" x14ac:dyDescent="0.2">
      <c r="A4" s="54"/>
      <c r="B4" s="55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1"/>
    </row>
    <row r="5" spans="1:8" x14ac:dyDescent="0.2">
      <c r="A5" s="56"/>
      <c r="B5" s="57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6"/>
      <c r="B6" s="23"/>
      <c r="C6" s="34"/>
      <c r="D6" s="34"/>
      <c r="E6" s="34"/>
      <c r="F6" s="34"/>
      <c r="G6" s="34"/>
      <c r="H6" s="34"/>
    </row>
    <row r="7" spans="1:8" x14ac:dyDescent="0.2">
      <c r="A7" s="4" t="s">
        <v>128</v>
      </c>
      <c r="B7" s="60"/>
      <c r="C7" s="15">
        <v>21949113</v>
      </c>
      <c r="D7" s="15">
        <v>-4048</v>
      </c>
      <c r="E7" s="15">
        <f>C7+D7</f>
        <v>21945065</v>
      </c>
      <c r="F7" s="15">
        <v>15233286.51</v>
      </c>
      <c r="G7" s="15">
        <v>15236498.279999999</v>
      </c>
      <c r="H7" s="15">
        <f>E7-F7</f>
        <v>6711778.4900000002</v>
      </c>
    </row>
    <row r="8" spans="1:8" x14ac:dyDescent="0.2">
      <c r="A8" s="4" t="s">
        <v>129</v>
      </c>
      <c r="B8" s="60"/>
      <c r="C8" s="15">
        <v>3212857</v>
      </c>
      <c r="D8" s="15">
        <v>615646</v>
      </c>
      <c r="E8" s="15">
        <f t="shared" ref="E8:E15" si="0">C8+D8</f>
        <v>3828503</v>
      </c>
      <c r="F8" s="15">
        <v>2807540.52</v>
      </c>
      <c r="G8" s="15">
        <v>2807540.52</v>
      </c>
      <c r="H8" s="15">
        <f t="shared" ref="H8:H15" si="1">E8-F8</f>
        <v>1020962.48</v>
      </c>
    </row>
    <row r="9" spans="1:8" x14ac:dyDescent="0.2">
      <c r="A9" s="4" t="s">
        <v>130</v>
      </c>
      <c r="B9" s="60"/>
      <c r="C9" s="15">
        <v>5193424</v>
      </c>
      <c r="D9" s="15">
        <v>-103214.48</v>
      </c>
      <c r="E9" s="15">
        <f t="shared" si="0"/>
        <v>5090209.5199999996</v>
      </c>
      <c r="F9" s="15">
        <v>1572173.12</v>
      </c>
      <c r="G9" s="15">
        <v>1572173.12</v>
      </c>
      <c r="H9" s="15">
        <f t="shared" si="1"/>
        <v>3518036.3999999994</v>
      </c>
    </row>
    <row r="10" spans="1:8" x14ac:dyDescent="0.2">
      <c r="A10" s="4" t="s">
        <v>131</v>
      </c>
      <c r="B10" s="60"/>
      <c r="C10" s="15">
        <v>2318504</v>
      </c>
      <c r="D10" s="15">
        <v>0</v>
      </c>
      <c r="E10" s="15">
        <f t="shared" si="0"/>
        <v>2318504</v>
      </c>
      <c r="F10" s="15">
        <v>1481889.81</v>
      </c>
      <c r="G10" s="15">
        <v>1481889.81</v>
      </c>
      <c r="H10" s="15">
        <f t="shared" si="1"/>
        <v>836614.19</v>
      </c>
    </row>
    <row r="11" spans="1:8" x14ac:dyDescent="0.2">
      <c r="A11" s="4" t="s">
        <v>132</v>
      </c>
      <c r="B11" s="60"/>
      <c r="C11" s="15">
        <v>4610644</v>
      </c>
      <c r="D11" s="15">
        <v>0</v>
      </c>
      <c r="E11" s="15">
        <f t="shared" si="0"/>
        <v>4610644</v>
      </c>
      <c r="F11" s="15">
        <v>2166002</v>
      </c>
      <c r="G11" s="15">
        <v>2166002</v>
      </c>
      <c r="H11" s="15">
        <f t="shared" si="1"/>
        <v>2444642</v>
      </c>
    </row>
    <row r="12" spans="1:8" x14ac:dyDescent="0.2">
      <c r="A12" s="4" t="s">
        <v>133</v>
      </c>
      <c r="B12" s="60"/>
      <c r="C12" s="15">
        <v>1699033</v>
      </c>
      <c r="D12" s="15">
        <v>0</v>
      </c>
      <c r="E12" s="15">
        <f t="shared" si="0"/>
        <v>1699033</v>
      </c>
      <c r="F12" s="15">
        <v>825896.14</v>
      </c>
      <c r="G12" s="15">
        <v>825896.14</v>
      </c>
      <c r="H12" s="15">
        <f t="shared" si="1"/>
        <v>873136.86</v>
      </c>
    </row>
    <row r="13" spans="1:8" x14ac:dyDescent="0.2">
      <c r="A13" s="4" t="s">
        <v>134</v>
      </c>
      <c r="B13" s="60"/>
      <c r="C13" s="15">
        <v>5660357</v>
      </c>
      <c r="D13" s="15">
        <v>333311.83</v>
      </c>
      <c r="E13" s="15">
        <f t="shared" si="0"/>
        <v>5993668.8300000001</v>
      </c>
      <c r="F13" s="15">
        <v>4211794.62</v>
      </c>
      <c r="G13" s="15">
        <v>4211794.62</v>
      </c>
      <c r="H13" s="15">
        <f t="shared" si="1"/>
        <v>1781874.21</v>
      </c>
    </row>
    <row r="14" spans="1:8" x14ac:dyDescent="0.2">
      <c r="A14" s="4" t="s">
        <v>135</v>
      </c>
      <c r="B14" s="60"/>
      <c r="C14" s="15">
        <v>1183058</v>
      </c>
      <c r="D14" s="15">
        <v>0</v>
      </c>
      <c r="E14" s="15">
        <f t="shared" si="0"/>
        <v>1183058</v>
      </c>
      <c r="F14" s="15">
        <v>569161.15</v>
      </c>
      <c r="G14" s="15">
        <v>569161.15</v>
      </c>
      <c r="H14" s="15">
        <f t="shared" si="1"/>
        <v>613896.85</v>
      </c>
    </row>
    <row r="15" spans="1:8" x14ac:dyDescent="0.2">
      <c r="A15" s="4" t="s">
        <v>136</v>
      </c>
      <c r="B15" s="61"/>
      <c r="C15" s="15">
        <v>19712586</v>
      </c>
      <c r="D15" s="15">
        <v>2010312.19</v>
      </c>
      <c r="E15" s="15">
        <f t="shared" si="0"/>
        <v>21722898.190000001</v>
      </c>
      <c r="F15" s="15">
        <v>6491452.71</v>
      </c>
      <c r="G15" s="15">
        <v>6491452.71</v>
      </c>
      <c r="H15" s="15">
        <f t="shared" si="1"/>
        <v>15231445.48</v>
      </c>
    </row>
    <row r="16" spans="1:8" x14ac:dyDescent="0.2">
      <c r="A16" s="24"/>
      <c r="B16" s="45" t="s">
        <v>53</v>
      </c>
      <c r="C16" s="22">
        <f t="shared" ref="C16:H16" si="2">SUM(C5:C15)</f>
        <v>65539577</v>
      </c>
      <c r="D16" s="22">
        <f t="shared" si="2"/>
        <v>2852009.54</v>
      </c>
      <c r="E16" s="22">
        <f t="shared" si="2"/>
        <v>68391583.539999992</v>
      </c>
      <c r="F16" s="22">
        <f t="shared" si="2"/>
        <v>35359200.579999998</v>
      </c>
      <c r="G16" s="22">
        <f t="shared" si="2"/>
        <v>35362413.350000001</v>
      </c>
      <c r="H16" s="22">
        <f t="shared" si="2"/>
        <v>33032386.960000001</v>
      </c>
    </row>
    <row r="19" spans="1:8" ht="45" customHeight="1" x14ac:dyDescent="0.2">
      <c r="A19" s="47" t="s">
        <v>140</v>
      </c>
      <c r="B19" s="48"/>
      <c r="C19" s="48"/>
      <c r="D19" s="48"/>
      <c r="E19" s="48"/>
      <c r="F19" s="48"/>
      <c r="G19" s="48"/>
      <c r="H19" s="49"/>
    </row>
    <row r="21" spans="1:8" x14ac:dyDescent="0.2">
      <c r="A21" s="52" t="s">
        <v>54</v>
      </c>
      <c r="B21" s="53"/>
      <c r="C21" s="47" t="s">
        <v>60</v>
      </c>
      <c r="D21" s="48"/>
      <c r="E21" s="48"/>
      <c r="F21" s="48"/>
      <c r="G21" s="49"/>
      <c r="H21" s="50" t="s">
        <v>59</v>
      </c>
    </row>
    <row r="22" spans="1:8" ht="22.5" x14ac:dyDescent="0.2">
      <c r="A22" s="54"/>
      <c r="B22" s="55"/>
      <c r="C22" s="9" t="s">
        <v>55</v>
      </c>
      <c r="D22" s="9" t="s">
        <v>125</v>
      </c>
      <c r="E22" s="9" t="s">
        <v>56</v>
      </c>
      <c r="F22" s="9" t="s">
        <v>57</v>
      </c>
      <c r="G22" s="9" t="s">
        <v>58</v>
      </c>
      <c r="H22" s="51"/>
    </row>
    <row r="23" spans="1:8" x14ac:dyDescent="0.2">
      <c r="A23" s="56"/>
      <c r="B23" s="57"/>
      <c r="C23" s="10">
        <v>1</v>
      </c>
      <c r="D23" s="10">
        <v>2</v>
      </c>
      <c r="E23" s="10" t="s">
        <v>126</v>
      </c>
      <c r="F23" s="10">
        <v>4</v>
      </c>
      <c r="G23" s="10">
        <v>5</v>
      </c>
      <c r="H23" s="10" t="s">
        <v>127</v>
      </c>
    </row>
    <row r="24" spans="1:8" x14ac:dyDescent="0.2">
      <c r="A24" s="26"/>
      <c r="B24" s="27"/>
      <c r="C24" s="31"/>
      <c r="D24" s="31"/>
      <c r="E24" s="31"/>
      <c r="F24" s="31"/>
      <c r="G24" s="31"/>
      <c r="H24" s="31"/>
    </row>
    <row r="25" spans="1:8" x14ac:dyDescent="0.2">
      <c r="A25" s="4" t="s">
        <v>8</v>
      </c>
      <c r="B25" s="2"/>
      <c r="C25" s="32">
        <v>0</v>
      </c>
      <c r="D25" s="32">
        <v>0</v>
      </c>
      <c r="E25" s="32">
        <f>C25+D25</f>
        <v>0</v>
      </c>
      <c r="F25" s="32">
        <v>0</v>
      </c>
      <c r="G25" s="32">
        <v>0</v>
      </c>
      <c r="H25" s="32">
        <f>E25-F25</f>
        <v>0</v>
      </c>
    </row>
    <row r="26" spans="1:8" x14ac:dyDescent="0.2">
      <c r="A26" s="4" t="s">
        <v>9</v>
      </c>
      <c r="B26" s="2"/>
      <c r="C26" s="32">
        <v>0</v>
      </c>
      <c r="D26" s="32">
        <v>0</v>
      </c>
      <c r="E26" s="32">
        <f t="shared" ref="E26:E28" si="3">C26+D26</f>
        <v>0</v>
      </c>
      <c r="F26" s="32">
        <v>0</v>
      </c>
      <c r="G26" s="32">
        <v>0</v>
      </c>
      <c r="H26" s="32">
        <f t="shared" ref="H26:H28" si="4">E26-F26</f>
        <v>0</v>
      </c>
    </row>
    <row r="27" spans="1:8" x14ac:dyDescent="0.2">
      <c r="A27" s="4" t="s">
        <v>10</v>
      </c>
      <c r="B27" s="2"/>
      <c r="C27" s="32">
        <v>0</v>
      </c>
      <c r="D27" s="32">
        <v>0</v>
      </c>
      <c r="E27" s="32">
        <f t="shared" si="3"/>
        <v>0</v>
      </c>
      <c r="F27" s="32">
        <v>0</v>
      </c>
      <c r="G27" s="32">
        <v>0</v>
      </c>
      <c r="H27" s="32">
        <f t="shared" si="4"/>
        <v>0</v>
      </c>
    </row>
    <row r="28" spans="1:8" x14ac:dyDescent="0.2">
      <c r="A28" s="4" t="s">
        <v>11</v>
      </c>
      <c r="B28" s="2"/>
      <c r="C28" s="32">
        <v>0</v>
      </c>
      <c r="D28" s="32">
        <v>0</v>
      </c>
      <c r="E28" s="32">
        <f t="shared" si="3"/>
        <v>0</v>
      </c>
      <c r="F28" s="32">
        <v>0</v>
      </c>
      <c r="G28" s="32">
        <v>0</v>
      </c>
      <c r="H28" s="32">
        <f t="shared" si="4"/>
        <v>0</v>
      </c>
    </row>
    <row r="29" spans="1:8" x14ac:dyDescent="0.2">
      <c r="A29" s="4"/>
      <c r="B29" s="2"/>
      <c r="C29" s="33"/>
      <c r="D29" s="33"/>
      <c r="E29" s="33"/>
      <c r="F29" s="33"/>
      <c r="G29" s="33"/>
      <c r="H29" s="33"/>
    </row>
    <row r="30" spans="1:8" x14ac:dyDescent="0.2">
      <c r="A30" s="24"/>
      <c r="B30" s="45" t="s">
        <v>53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</row>
    <row r="33" spans="1:8" ht="45" customHeight="1" x14ac:dyDescent="0.2">
      <c r="A33" s="47" t="s">
        <v>141</v>
      </c>
      <c r="B33" s="48"/>
      <c r="C33" s="48"/>
      <c r="D33" s="48"/>
      <c r="E33" s="48"/>
      <c r="F33" s="48"/>
      <c r="G33" s="48"/>
      <c r="H33" s="49"/>
    </row>
    <row r="34" spans="1:8" x14ac:dyDescent="0.2">
      <c r="A34" s="52" t="s">
        <v>54</v>
      </c>
      <c r="B34" s="53"/>
      <c r="C34" s="47" t="s">
        <v>60</v>
      </c>
      <c r="D34" s="48"/>
      <c r="E34" s="48"/>
      <c r="F34" s="48"/>
      <c r="G34" s="49"/>
      <c r="H34" s="50" t="s">
        <v>59</v>
      </c>
    </row>
    <row r="35" spans="1:8" ht="22.5" x14ac:dyDescent="0.2">
      <c r="A35" s="54"/>
      <c r="B35" s="55"/>
      <c r="C35" s="9" t="s">
        <v>55</v>
      </c>
      <c r="D35" s="9" t="s">
        <v>125</v>
      </c>
      <c r="E35" s="9" t="s">
        <v>56</v>
      </c>
      <c r="F35" s="9" t="s">
        <v>57</v>
      </c>
      <c r="G35" s="9" t="s">
        <v>58</v>
      </c>
      <c r="H35" s="51"/>
    </row>
    <row r="36" spans="1:8" x14ac:dyDescent="0.2">
      <c r="A36" s="56"/>
      <c r="B36" s="57"/>
      <c r="C36" s="10">
        <v>1</v>
      </c>
      <c r="D36" s="10">
        <v>2</v>
      </c>
      <c r="E36" s="10" t="s">
        <v>126</v>
      </c>
      <c r="F36" s="10">
        <v>4</v>
      </c>
      <c r="G36" s="10">
        <v>5</v>
      </c>
      <c r="H36" s="10" t="s">
        <v>127</v>
      </c>
    </row>
    <row r="37" spans="1:8" x14ac:dyDescent="0.2">
      <c r="A37" s="26"/>
      <c r="B37" s="27"/>
      <c r="C37" s="31"/>
      <c r="D37" s="31"/>
      <c r="E37" s="31"/>
      <c r="F37" s="31"/>
      <c r="G37" s="31"/>
      <c r="H37" s="31"/>
    </row>
    <row r="38" spans="1:8" ht="22.5" x14ac:dyDescent="0.2">
      <c r="A38" s="4"/>
      <c r="B38" s="29" t="s">
        <v>13</v>
      </c>
      <c r="C38" s="62">
        <v>65539577</v>
      </c>
      <c r="D38" s="62">
        <v>2852009.54</v>
      </c>
      <c r="E38" s="62">
        <v>68391583.539999992</v>
      </c>
      <c r="F38" s="62">
        <v>35359200.579999998</v>
      </c>
      <c r="G38" s="62">
        <v>35362413.350000001</v>
      </c>
      <c r="H38" s="62">
        <v>33032386.960000001</v>
      </c>
    </row>
    <row r="39" spans="1:8" x14ac:dyDescent="0.2">
      <c r="A39" s="4"/>
      <c r="B39" s="29"/>
      <c r="C39" s="32"/>
      <c r="D39" s="32"/>
      <c r="E39" s="32"/>
      <c r="F39" s="32"/>
      <c r="G39" s="32"/>
      <c r="H39" s="32"/>
    </row>
    <row r="40" spans="1:8" x14ac:dyDescent="0.2">
      <c r="A40" s="4"/>
      <c r="B40" s="29" t="s">
        <v>12</v>
      </c>
      <c r="C40" s="32">
        <v>0</v>
      </c>
      <c r="D40" s="32">
        <v>0</v>
      </c>
      <c r="E40" s="32">
        <f>C40+D40</f>
        <v>0</v>
      </c>
      <c r="F40" s="32">
        <v>0</v>
      </c>
      <c r="G40" s="32">
        <v>0</v>
      </c>
      <c r="H40" s="32">
        <f>E40-F40</f>
        <v>0</v>
      </c>
    </row>
    <row r="41" spans="1:8" x14ac:dyDescent="0.2">
      <c r="A41" s="4"/>
      <c r="B41" s="29"/>
      <c r="C41" s="32"/>
      <c r="D41" s="32"/>
      <c r="E41" s="32"/>
      <c r="F41" s="32"/>
      <c r="G41" s="32"/>
      <c r="H41" s="32"/>
    </row>
    <row r="42" spans="1:8" ht="22.5" x14ac:dyDescent="0.2">
      <c r="A42" s="4"/>
      <c r="B42" s="29" t="s">
        <v>14</v>
      </c>
      <c r="C42" s="32">
        <v>0</v>
      </c>
      <c r="D42" s="32">
        <v>0</v>
      </c>
      <c r="E42" s="32">
        <f>C42+D42</f>
        <v>0</v>
      </c>
      <c r="F42" s="32">
        <v>0</v>
      </c>
      <c r="G42" s="32">
        <v>0</v>
      </c>
      <c r="H42" s="32">
        <f>E42-F42</f>
        <v>0</v>
      </c>
    </row>
    <row r="43" spans="1:8" x14ac:dyDescent="0.2">
      <c r="A43" s="4"/>
      <c r="B43" s="29"/>
      <c r="C43" s="32"/>
      <c r="D43" s="32"/>
      <c r="E43" s="32"/>
      <c r="F43" s="32"/>
      <c r="G43" s="32"/>
      <c r="H43" s="32"/>
    </row>
    <row r="44" spans="1:8" ht="22.5" x14ac:dyDescent="0.2">
      <c r="A44" s="4"/>
      <c r="B44" s="29" t="s">
        <v>26</v>
      </c>
      <c r="C44" s="32">
        <v>0</v>
      </c>
      <c r="D44" s="32">
        <v>0</v>
      </c>
      <c r="E44" s="32">
        <f>C44+D44</f>
        <v>0</v>
      </c>
      <c r="F44" s="32">
        <v>0</v>
      </c>
      <c r="G44" s="32">
        <v>0</v>
      </c>
      <c r="H44" s="32">
        <f>E44-F44</f>
        <v>0</v>
      </c>
    </row>
    <row r="45" spans="1:8" x14ac:dyDescent="0.2">
      <c r="A45" s="4"/>
      <c r="B45" s="29"/>
      <c r="C45" s="32"/>
      <c r="D45" s="32"/>
      <c r="E45" s="32"/>
      <c r="F45" s="32"/>
      <c r="G45" s="32"/>
      <c r="H45" s="32"/>
    </row>
    <row r="46" spans="1:8" ht="22.5" x14ac:dyDescent="0.2">
      <c r="A46" s="4"/>
      <c r="B46" s="29" t="s">
        <v>27</v>
      </c>
      <c r="C46" s="32">
        <v>0</v>
      </c>
      <c r="D46" s="32">
        <v>0</v>
      </c>
      <c r="E46" s="32">
        <f>C46+D46</f>
        <v>0</v>
      </c>
      <c r="F46" s="32">
        <v>0</v>
      </c>
      <c r="G46" s="32">
        <v>0</v>
      </c>
      <c r="H46" s="32">
        <f>E46-F46</f>
        <v>0</v>
      </c>
    </row>
    <row r="47" spans="1:8" x14ac:dyDescent="0.2">
      <c r="A47" s="4"/>
      <c r="B47" s="29"/>
      <c r="C47" s="32"/>
      <c r="D47" s="32"/>
      <c r="E47" s="32"/>
      <c r="F47" s="32"/>
      <c r="G47" s="32"/>
      <c r="H47" s="32"/>
    </row>
    <row r="48" spans="1:8" ht="22.5" x14ac:dyDescent="0.2">
      <c r="A48" s="4"/>
      <c r="B48" s="29" t="s">
        <v>34</v>
      </c>
      <c r="C48" s="32">
        <v>0</v>
      </c>
      <c r="D48" s="32">
        <v>0</v>
      </c>
      <c r="E48" s="32">
        <f>C48+D48</f>
        <v>0</v>
      </c>
      <c r="F48" s="32">
        <v>0</v>
      </c>
      <c r="G48" s="32">
        <v>0</v>
      </c>
      <c r="H48" s="32">
        <f>E48-F48</f>
        <v>0</v>
      </c>
    </row>
    <row r="49" spans="1:8" x14ac:dyDescent="0.2">
      <c r="A49" s="4"/>
      <c r="B49" s="29"/>
      <c r="C49" s="32"/>
      <c r="D49" s="32"/>
      <c r="E49" s="32"/>
      <c r="F49" s="32"/>
      <c r="G49" s="32"/>
      <c r="H49" s="32"/>
    </row>
    <row r="50" spans="1:8" x14ac:dyDescent="0.2">
      <c r="A50" s="4"/>
      <c r="B50" s="29" t="s">
        <v>15</v>
      </c>
      <c r="C50" s="32">
        <v>0</v>
      </c>
      <c r="D50" s="32">
        <v>0</v>
      </c>
      <c r="E50" s="32">
        <f>C50+D50</f>
        <v>0</v>
      </c>
      <c r="F50" s="32">
        <v>0</v>
      </c>
      <c r="G50" s="32">
        <v>0</v>
      </c>
      <c r="H50" s="32">
        <f>E50-F50</f>
        <v>0</v>
      </c>
    </row>
    <row r="51" spans="1:8" x14ac:dyDescent="0.2">
      <c r="A51" s="28"/>
      <c r="B51" s="30"/>
      <c r="C51" s="33"/>
      <c r="D51" s="33"/>
      <c r="E51" s="33"/>
      <c r="F51" s="33"/>
      <c r="G51" s="33"/>
      <c r="H51" s="33"/>
    </row>
    <row r="52" spans="1:8" x14ac:dyDescent="0.2">
      <c r="A52" s="24"/>
      <c r="B52" s="45" t="s">
        <v>53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1:G21"/>
    <mergeCell ref="H21:H22"/>
    <mergeCell ref="A1:H1"/>
    <mergeCell ref="A3:B5"/>
    <mergeCell ref="A19:H19"/>
    <mergeCell ref="A21:B23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>
      <selection activeCell="A2" sqref="A2:B4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47" t="s">
        <v>137</v>
      </c>
      <c r="B1" s="48"/>
      <c r="C1" s="48"/>
      <c r="D1" s="48"/>
      <c r="E1" s="48"/>
      <c r="F1" s="48"/>
      <c r="G1" s="48"/>
      <c r="H1" s="49"/>
    </row>
    <row r="2" spans="1:8" x14ac:dyDescent="0.2">
      <c r="A2" s="52" t="s">
        <v>54</v>
      </c>
      <c r="B2" s="53"/>
      <c r="C2" s="47" t="s">
        <v>60</v>
      </c>
      <c r="D2" s="48"/>
      <c r="E2" s="48"/>
      <c r="F2" s="48"/>
      <c r="G2" s="49"/>
      <c r="H2" s="50" t="s">
        <v>59</v>
      </c>
    </row>
    <row r="3" spans="1:8" ht="24.95" customHeight="1" x14ac:dyDescent="0.2">
      <c r="A3" s="54"/>
      <c r="B3" s="5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1"/>
    </row>
    <row r="4" spans="1:8" x14ac:dyDescent="0.2">
      <c r="A4" s="56"/>
      <c r="B4" s="5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2"/>
      <c r="B5" s="43"/>
      <c r="C5" s="14"/>
      <c r="D5" s="14"/>
      <c r="E5" s="14"/>
      <c r="F5" s="14"/>
      <c r="G5" s="14"/>
      <c r="H5" s="14"/>
    </row>
    <row r="6" spans="1:8" x14ac:dyDescent="0.2">
      <c r="A6" s="39" t="s">
        <v>16</v>
      </c>
      <c r="B6" s="37"/>
      <c r="C6" s="15">
        <f t="shared" ref="C6:H6" si="0">SUM(C7:C14)</f>
        <v>13305630</v>
      </c>
      <c r="D6" s="15">
        <f t="shared" si="0"/>
        <v>-103214.48</v>
      </c>
      <c r="E6" s="15">
        <f t="shared" si="0"/>
        <v>13202415.52</v>
      </c>
      <c r="F6" s="15">
        <f t="shared" si="0"/>
        <v>5789226.0800000001</v>
      </c>
      <c r="G6" s="15">
        <f t="shared" si="0"/>
        <v>5789226.0800000001</v>
      </c>
      <c r="H6" s="15">
        <f t="shared" si="0"/>
        <v>7413189.4399999995</v>
      </c>
    </row>
    <row r="7" spans="1:8" x14ac:dyDescent="0.2">
      <c r="A7" s="36"/>
      <c r="B7" s="40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6"/>
      <c r="B8" s="40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6"/>
      <c r="B9" s="40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6"/>
      <c r="B10" s="40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6"/>
      <c r="B11" s="40" t="s">
        <v>23</v>
      </c>
      <c r="C11" s="15">
        <v>12122572</v>
      </c>
      <c r="D11" s="15">
        <v>-103214.48</v>
      </c>
      <c r="E11" s="15">
        <f t="shared" si="1"/>
        <v>12019357.52</v>
      </c>
      <c r="F11" s="15">
        <v>5220064.93</v>
      </c>
      <c r="G11" s="15">
        <v>5220064.93</v>
      </c>
      <c r="H11" s="15">
        <f t="shared" si="2"/>
        <v>6799292.5899999999</v>
      </c>
    </row>
    <row r="12" spans="1:8" x14ac:dyDescent="0.2">
      <c r="A12" s="36"/>
      <c r="B12" s="40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6"/>
      <c r="B13" s="40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6"/>
      <c r="B14" s="40" t="s">
        <v>19</v>
      </c>
      <c r="C14" s="15">
        <v>1183058</v>
      </c>
      <c r="D14" s="15">
        <v>0</v>
      </c>
      <c r="E14" s="15">
        <f t="shared" si="1"/>
        <v>1183058</v>
      </c>
      <c r="F14" s="15">
        <v>569161.15</v>
      </c>
      <c r="G14" s="15">
        <v>569161.15</v>
      </c>
      <c r="H14" s="15">
        <f t="shared" si="2"/>
        <v>613896.85</v>
      </c>
    </row>
    <row r="15" spans="1:8" x14ac:dyDescent="0.2">
      <c r="A15" s="38"/>
      <c r="B15" s="40"/>
      <c r="C15" s="15"/>
      <c r="D15" s="15"/>
      <c r="E15" s="15"/>
      <c r="F15" s="15"/>
      <c r="G15" s="15"/>
      <c r="H15" s="15"/>
    </row>
    <row r="16" spans="1:8" x14ac:dyDescent="0.2">
      <c r="A16" s="39" t="s">
        <v>20</v>
      </c>
      <c r="B16" s="41"/>
      <c r="C16" s="15">
        <f t="shared" ref="C16:H16" si="3">SUM(C17:C23)</f>
        <v>52233946</v>
      </c>
      <c r="D16" s="15">
        <f t="shared" si="3"/>
        <v>2955222.02</v>
      </c>
      <c r="E16" s="15">
        <f t="shared" si="3"/>
        <v>55189168.019999996</v>
      </c>
      <c r="F16" s="15">
        <f t="shared" si="3"/>
        <v>29569970.5</v>
      </c>
      <c r="G16" s="15">
        <f t="shared" si="3"/>
        <v>29573182.27</v>
      </c>
      <c r="H16" s="15">
        <f t="shared" si="3"/>
        <v>25619197.52</v>
      </c>
    </row>
    <row r="17" spans="1:8" x14ac:dyDescent="0.2">
      <c r="A17" s="36"/>
      <c r="B17" s="40" t="s">
        <v>45</v>
      </c>
      <c r="C17" s="15">
        <v>10572247</v>
      </c>
      <c r="D17" s="15">
        <v>948957.83</v>
      </c>
      <c r="E17" s="15">
        <f>C17+D17</f>
        <v>11521204.83</v>
      </c>
      <c r="F17" s="15">
        <v>7845231.2800000003</v>
      </c>
      <c r="G17" s="15">
        <v>7845231.2800000003</v>
      </c>
      <c r="H17" s="15">
        <f t="shared" ref="H17:H23" si="4">E17-F17</f>
        <v>3675973.55</v>
      </c>
    </row>
    <row r="18" spans="1:8" x14ac:dyDescent="0.2">
      <c r="A18" s="36"/>
      <c r="B18" s="40" t="s">
        <v>28</v>
      </c>
      <c r="C18" s="15">
        <v>41661699</v>
      </c>
      <c r="D18" s="15">
        <v>2006264.19</v>
      </c>
      <c r="E18" s="15">
        <f t="shared" ref="E18:E23" si="5">C18+D18</f>
        <v>43667963.189999998</v>
      </c>
      <c r="F18" s="15">
        <v>21724739.219999999</v>
      </c>
      <c r="G18" s="15">
        <v>21727950.989999998</v>
      </c>
      <c r="H18" s="15">
        <f t="shared" si="4"/>
        <v>21943223.969999999</v>
      </c>
    </row>
    <row r="19" spans="1:8" x14ac:dyDescent="0.2">
      <c r="A19" s="36"/>
      <c r="B19" s="40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6"/>
      <c r="B20" s="40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6"/>
      <c r="B21" s="40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6"/>
      <c r="B22" s="40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6"/>
      <c r="B23" s="40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38"/>
      <c r="B24" s="40"/>
      <c r="C24" s="15"/>
      <c r="D24" s="15"/>
      <c r="E24" s="15"/>
      <c r="F24" s="15"/>
      <c r="G24" s="15"/>
      <c r="H24" s="15"/>
    </row>
    <row r="25" spans="1:8" x14ac:dyDescent="0.2">
      <c r="A25" s="39" t="s">
        <v>49</v>
      </c>
      <c r="B25" s="41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6"/>
      <c r="B26" s="40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6"/>
      <c r="B27" s="40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6"/>
      <c r="B28" s="40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6"/>
      <c r="B29" s="40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6"/>
      <c r="B30" s="40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6"/>
      <c r="B31" s="40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6"/>
      <c r="B32" s="40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6"/>
      <c r="B33" s="40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6"/>
      <c r="B34" s="40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38"/>
      <c r="B35" s="40"/>
      <c r="C35" s="15"/>
      <c r="D35" s="15"/>
      <c r="E35" s="15"/>
      <c r="F35" s="15"/>
      <c r="G35" s="15"/>
      <c r="H35" s="15"/>
    </row>
    <row r="36" spans="1:8" x14ac:dyDescent="0.2">
      <c r="A36" s="39" t="s">
        <v>32</v>
      </c>
      <c r="B36" s="41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6"/>
      <c r="B37" s="40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6"/>
      <c r="B38" s="40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6"/>
      <c r="B39" s="40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6"/>
      <c r="B40" s="40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38"/>
      <c r="B41" s="40"/>
      <c r="C41" s="15"/>
      <c r="D41" s="15"/>
      <c r="E41" s="15"/>
      <c r="F41" s="15"/>
      <c r="G41" s="15"/>
      <c r="H41" s="15"/>
    </row>
    <row r="42" spans="1:8" x14ac:dyDescent="0.2">
      <c r="A42" s="44"/>
      <c r="B42" s="45" t="s">
        <v>53</v>
      </c>
      <c r="C42" s="22">
        <f t="shared" ref="C42:H42" si="12">SUM(C36+C25+C16+C6)</f>
        <v>65539576</v>
      </c>
      <c r="D42" s="22">
        <f t="shared" si="12"/>
        <v>2852007.54</v>
      </c>
      <c r="E42" s="22">
        <f t="shared" si="12"/>
        <v>68391583.539999992</v>
      </c>
      <c r="F42" s="22">
        <f t="shared" si="12"/>
        <v>35359196.579999998</v>
      </c>
      <c r="G42" s="22">
        <f t="shared" si="12"/>
        <v>35362408.350000001</v>
      </c>
      <c r="H42" s="22">
        <f t="shared" si="12"/>
        <v>33032386.960000001</v>
      </c>
    </row>
    <row r="43" spans="1:8" x14ac:dyDescent="0.2">
      <c r="A43" s="35"/>
      <c r="B43" s="35"/>
      <c r="C43" s="35"/>
      <c r="D43" s="35"/>
      <c r="E43" s="35"/>
      <c r="F43" s="35"/>
      <c r="G43" s="35"/>
      <c r="H43" s="35"/>
    </row>
    <row r="44" spans="1:8" x14ac:dyDescent="0.2">
      <c r="A44" s="35"/>
      <c r="B44" s="35"/>
      <c r="C44" s="35"/>
      <c r="D44" s="35"/>
      <c r="E44" s="35"/>
      <c r="F44" s="35"/>
      <c r="G44" s="35"/>
      <c r="H44" s="35"/>
    </row>
    <row r="45" spans="1:8" x14ac:dyDescent="0.2">
      <c r="A45" s="35"/>
      <c r="B45" s="35"/>
      <c r="C45" s="35"/>
      <c r="D45" s="35"/>
      <c r="E45" s="35"/>
      <c r="F45" s="35"/>
      <c r="G45" s="35"/>
      <c r="H45" s="3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COG</vt:lpstr>
      <vt:lpstr>CTG</vt:lpstr>
      <vt:lpstr>CA</vt:lpstr>
      <vt:lpstr>CFG</vt:lpstr>
      <vt:lpstr>COG!Títulos_a_imprimir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2018-10-04T18:55:18Z</cp:lastPrinted>
  <dcterms:created xsi:type="dcterms:W3CDTF">2014-02-10T03:37:14Z</dcterms:created>
  <dcterms:modified xsi:type="dcterms:W3CDTF">2018-10-04T18:55:23Z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